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4819307-B510-467A-B8AA-6AE1F7FBB93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ТЗ-вакуум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5" l="1"/>
  <c r="R18" i="5"/>
  <c r="E16" i="5" l="1"/>
  <c r="D16" i="5"/>
  <c r="S19" i="5" l="1"/>
  <c r="R19" i="5"/>
</calcChain>
</file>

<file path=xl/sharedStrings.xml><?xml version="1.0" encoding="utf-8"?>
<sst xmlns="http://schemas.openxmlformats.org/spreadsheetml/2006/main" count="94" uniqueCount="92">
  <si>
    <t>"Согласовано"</t>
  </si>
  <si>
    <t>"Утверждаю"</t>
  </si>
  <si>
    <t>Председатель ТКО</t>
  </si>
  <si>
    <t>АО "Самараинвестнефть"</t>
  </si>
  <si>
    <t>Техническое задание</t>
  </si>
  <si>
    <t>Наименование груза</t>
  </si>
  <si>
    <t>Пункт налива</t>
  </si>
  <si>
    <t>Пункт слива</t>
  </si>
  <si>
    <t>Объём перевозки НСЖ, м3*км</t>
  </si>
  <si>
    <t>Расстояния, км</t>
  </si>
  <si>
    <t>Скорость закачки НСЖ в цистерну на пункте налива, м3/час</t>
  </si>
  <si>
    <t>Скорость скачивания НСЖ из цистерны на пункте слива, м3/час</t>
  </si>
  <si>
    <t>Требования к автомобилю, тягачу, прицепу, автопоезду, исходя из дорожных условий, объемов перевозок (вездеход/шоссейник, объем цистерны максимальный/минимальный, конструкция колес и пр.)</t>
  </si>
  <si>
    <t>в сутки</t>
  </si>
  <si>
    <t>год</t>
  </si>
  <si>
    <t xml:space="preserve">Общая протяженность маршрута (Длина ездки с грузом) </t>
  </si>
  <si>
    <t>Асфальтированные дороги 3 категории</t>
  </si>
  <si>
    <t>Дороги 4 категории асфальтированные</t>
  </si>
  <si>
    <t>Дороги 4-5 категории грунтовые</t>
  </si>
  <si>
    <t>май</t>
  </si>
  <si>
    <t>июнь</t>
  </si>
  <si>
    <t>июль</t>
  </si>
  <si>
    <t>год, м3</t>
  </si>
  <si>
    <t>год. м3*км</t>
  </si>
  <si>
    <t>НСЖ</t>
  </si>
  <si>
    <t>Итого:</t>
  </si>
  <si>
    <t>Примечание: Объемы перевозок указаны ориентировочные. В случае появления новых маршрутов транспортировки, они будут рассмотрены в тендерном порядке. Фактические объемы при оказании услуг могут быть как больше, так и меньше указанных, будут устанавливаться АО "Самараинвестнефть" в одностороннем порядке. Участвуя в тендере претендент соглашается, что в случае признания его победителем, обеспечит указанный в таблице суточный объем вывоза, при уменьшении объема не будет иметь претензий к АО "Самараинвестнефть".</t>
  </si>
  <si>
    <t>2. Необходимые технические условия:</t>
  </si>
  <si>
    <t>Подрядная организация, оказывающая услуги должна иметь необходимое количество технически исправного специализированного транспорта с соответствующей проходимостью для выполнения перевозки легковоспламеняющейся жидкости 3 класса ООН 1267, оборудованного согласно ДОПОГ и  ТР ТС 018/2011 (Технический регламент Таможенного союза. О безопасности колесных транспортных средств"), требованиям промышленной безопасности и охраны окружающей среды.</t>
  </si>
  <si>
    <t xml:space="preserve">2.1. Транспортные средства, перевозящие нефть, должны быть обеспечены:
- Средствами пожаротушения (огнетушитель, песок, кошма 2*2 м, лопата).
- Искрогасителем на выхлопной трубе автоцистерны (выхлопные трубы должны быть выведены под радиатор).
- Маркировкой в соответствии со степенью опасности груза.
- Заземляющим устройством.
- Исправным указателем уровня жидкости в цистерне.
- На момент начала оказания услуг сливными кранами с наконечником типа «БРС» с размерам согласованным с «Заказчиком».
</t>
  </si>
  <si>
    <t>-Свидетельствами о допуске ТС к перевозке ОГ (опасного груза), маршрутом перевозки ОГ(опасных грузов) и аварийными картами системы  информации об опасности;
-Дополнительными проблесковыми маячками оранжевого цвета</t>
  </si>
  <si>
    <t>2.2. Транспортные средства, перевозящие нефть, должны быть оборудованы:
- антиблокировочной системой тормозов;
- ограничителем скорости;
- тахографом, спутниковой системой ГЛОНАСС
- сливными кранами с наконечником типа «БРС-100» для слива/налива нефти через "нижний" налив.</t>
  </si>
  <si>
    <t>2.3  Водитель автомашины (автоцистерны) должен иметь:
- Паспорт на автоцистерну, имеющий действующий срок поверки с указанием  калибровки (тарировки) емкости;
- Свидетельство о допуске транспортного средства к перевозке опасных грузов;
- Путевой лист, с указанием маршрута перевозки с отметкой «ОПАСНЫЙ ГРУЗ», выполненной красным цветом в верхнем левом углу и указанием в графе «особые отметки» номера опасного груза по списку ООН;
- Согласованный маршрут перевозки опасного груза с грузоотправителем;
- Свидетельство о допуске водителя к перевозке опасных грузов (ДОПОГ);
- Аварийную карточку системы информации об опасности (выдаётся грузоотправителем);
- Список адресов и телефонов должностных лиц автотранспортной организации, грузоотправителя, грузополучателя, ответственных за перевозку, дежурных частей органов ГИБДД, расположенных по маршруту движения транспорта.</t>
  </si>
  <si>
    <t>3. Дополнительные условия</t>
  </si>
  <si>
    <t>3.1. Заправку транспортных средств «Исполнитель» осуществляет самостоятельно, без содействия "Заказчика".</t>
  </si>
  <si>
    <t>3.2. Вопросы с проживанием персонала «Исполнитель» решает самостоятельно, без содействия со стороны "Заказчика".</t>
  </si>
  <si>
    <t>3.3. Вопросы с базированием,  ремонтом, обслуживанием и материальным обеспечением автотранспорта «Исполнитель»  решает самостоятельно, без содействия со стороны "Заказчика".</t>
  </si>
  <si>
    <r>
      <t xml:space="preserve">3.4. Вопросы по оформлению разрешений на перевозку крупногабаритного и тяжеловесного груза (в том числе на период временного ограничения движения в весенний паводок) по федеральным дорогам,  дорогам общего пользования Самарской области, муниципальным дорогам, дорогам принадлежащим  компании АО "Самараинвестнефть", прочим дорогам Подрядчик решает самостоятельно, без содействия со стороны "Заказчика".
</t>
    </r>
    <r>
      <rPr>
        <b/>
        <sz val="12"/>
        <rFont val="Times New Roman"/>
        <family val="1"/>
        <charset val="204"/>
      </rPr>
      <t>Тариф должен включать затраты на приобретение разрешений на перевозку КГиТГ. Заказчик  не возмещает дополнительной стоимости рарешений.</t>
    </r>
  </si>
  <si>
    <t>4. Ответственность</t>
  </si>
  <si>
    <t>5.    Основные требования при расчете стоимости услуг:</t>
  </si>
  <si>
    <t>Предпочтение будет отдаваться претендентам, предлагающим наименьшие тарифы, предлагающим выполнение всего объема услуг, имеющих соответствующий парк техники.</t>
  </si>
  <si>
    <t>6. Срок оплаты за оказанные услуги:</t>
  </si>
  <si>
    <t>ПНН Иржовского месторождения</t>
  </si>
  <si>
    <t>Объём перевозки ТН, НСЖ, м3</t>
  </si>
  <si>
    <t>__________________О.Ю. Бондарев</t>
  </si>
  <si>
    <t>Начальник транспортной службы</t>
  </si>
  <si>
    <t>С.А. Атьков</t>
  </si>
  <si>
    <t>4.1. При наложении на Заказчика уполномоченными государственными органами контроля любых штрафных санкций за нарушение экологических, санитарных норм, норм и правил безопасности труда, правил пожарной безопасности, а также иных применимых норм и правил в связи с оказанием Исполнителем Услуг,  Заказчик вправе в регрессном порядке предъявить к Исполнителю суммы уплаченных штрафных санкций»</t>
  </si>
  <si>
    <t>4.3. При оказании услуг на территории объектов АО «Самараинвестнефть» Исполнитель несет материальную ответственность за действия совершенные сотрудниками Исполнителя:</t>
  </si>
  <si>
    <t>4.3.2. Провоз (пронос, хранение) любой алкогольной продукции, алкогольных напитков, наркотических средств, психотропных веществ и их прекурсоров на территорию охраняемых объектов -  штраф в размере 100 000 рублей за каждый случай.</t>
  </si>
  <si>
    <r>
      <t>4.3.4</t>
    </r>
    <r>
      <rPr>
        <i/>
        <sz val="12"/>
        <rFont val="Times New Roman"/>
        <family val="1"/>
        <charset val="204"/>
      </rPr>
      <t xml:space="preserve">. </t>
    </r>
    <r>
      <rPr>
        <sz val="12"/>
        <rFont val="Times New Roman"/>
        <family val="1"/>
        <charset val="204"/>
      </rPr>
      <t>Нахождение на территории месторождения, в том числе в общежитии, жилых вагонах, столовых и любых производственных помещениях, в состоянии алкогольного и наркотического опьянения - штраф в размере 100 000 рублей за каждый случай.</t>
    </r>
  </si>
  <si>
    <t>4.3.5. Отказ водителя от прохождения первичного медицинского освидетельствования -- штраф в размере 100 000 рублей за каждый случай.</t>
  </si>
  <si>
    <t>4.3.6. Эксплуатация автомобилей и другой автотранспортной техники на территории месторождений не состоящей на учете в ГИБДД МВД РФ, Гостехнадзора и не имеющих государственных номерных знаков -  штраф в размере 20 000 рублей за каждый случай.</t>
  </si>
  <si>
    <t>4.3.7. Отсутствие документов на право управления транспортным средством -- штраф в размере 20 000 рублей за каждый случай.</t>
  </si>
  <si>
    <t>4.3.8. Использование на территории охраняемых объектов без разрешения руководства Общества кино-, фото- и видеоаппаратуры - штраф в размере 10 000 рублей за каждый случай.</t>
  </si>
  <si>
    <t>4.3.9. Съемка кино-, фото- и видеоаппаратурой специального оборудования, технической документации и охраняемых объектов Общества без соответствующего на то разрешения руководства Общества - штраф в размере 30 000 рублей за каждый случай.</t>
  </si>
  <si>
    <t xml:space="preserve">4.3.10. Нахождение работников подрядных организаций па территории охраняемых объектов после окончания рабочего времени (смены) без соответствующего на то разрешения руководства охраняемого объекта - штраф в размере 10 000 рублей за каждый случай. </t>
  </si>
  <si>
    <t xml:space="preserve">4.3.11. Курение в местах, где в соответствии с требованиями промышленной безопасности и производственной санитарии установлен такой запрет - штраф в размере 30 000 рублей за каждый случай. </t>
  </si>
  <si>
    <t xml:space="preserve">4.3.12. Нарушение скоростного режима, действующего на территории месторождений - штраф в размере 20 000 рублей за каждый случай. </t>
  </si>
  <si>
    <t>4.4. При неисполнении Подрядчиком требований договора и действующего законодательства Подрядчик вправе предъявить Исполнителю следующие санкции:
4.4.1. В части соблюдения сроков исполнения обязательств:
 - В случае нарушения сроков (начальных, промежуточных, конечных) выполнения работ (оказания услуг) Заказчик вправе требовать от Подрядчика (Исполнителя) уплаты пени в размере 0,08 % от цены договора за каждый день просрочки.
- В случае нарушения срока представления первичных документов Покупатель (Заказчик) вправе требовать от Поставщика (Продавца, Подрядчика, Исполнителя) уплаты штрафа в размере 10 000 руб. за каждый документ.</t>
  </si>
  <si>
    <t>4.4.2. В части соблюдения требований охраны труда, промышленной безопасности и охраны окружающей среды:
- В случае загрязнения территории Заказчика нефтепродуктами (ГСМ), отходами, в том числе бытовыми Заказчик вправе требовать от Подрядчика (Исполнителя) уплаты штрафа в размере 50 000 руб. за каждый случай нарушения.
- В случае сокрытия сведений и/или неуведомления Подрядчиком (Исполнителем) Заказчика о несчастных случаях, инцидентах, авариях и иных происшествиях при выполнении работ (оказании услуг) Заказчик вправе требовать от Подрядчика (Исполнителя) уплаты штрафа в размере 100 000 руб. за каждый случай нарушения.
- В случае невыполнения Поставщиком (Продавцом, Подрядчиком, Исполнителем) требований локальных нормативных актов Заказчика, включенных в договор в качестве обязательного приложения Покупатель (Заказчик) вправе требовать от Поставщика (Продавца, Подрядчика, Исполнителя) уплаты штрафа в размере 10 000 руб. за каждый факт нарушения.
- В случае причинения вреда окружающей среде Подрядчик (Исполнитель) обязан произвести восстановительные работы за свой счет, оплатить Заказчику нанесенный ущерб и компенсировать штрафы, взысканные с Заказчика контролирующими (надзорными) органами или судом за причиненный ущерб (в том числе штрафы, уплаченные Заказчиком в добровольном (внесудебном) порядке.</t>
  </si>
  <si>
    <t xml:space="preserve">4.4.3. В части соблюдения иных условий договора:
- В случае одностороннего отказа от исполнения обязательств Покупатель вправе требовать от Поставщика (Продавца) помимо оплаты суммы причиненного ущерба уплаты пени в размере 10% от суммы договора (спецификации).
- В случае искажения либо несвоевременного предоставления Подрядчиком (Исполнителем) информации, повлекшей возникновение аварийной ситуации при производстве работ (оказании услуг) Заказчик вправе требовать от Подрядчика (Исполнителя) уплаты штрафа в размере 100 000 руб. за каждый случай нарушения.
- В случае привлечения Подрядчиком (Исполнителем) третьих лиц к выполнению работ (оказанию услуг) без письменного согласования с Заказчиком, Заказчик вправе требовать от Подрядчика (Исполнителя) уплаты пени в размере 3% от цены договора.
- В случае неисполнения Подрядчиком (Исполнителем) обоснованного предписания Заказчика, Заказчик вправе требовать от Подрядчика (Исполнителя) уплаты штрафа в размере 30 000 руб. за каждый случай нарушения.
- В случае остановки работ вследствие неисполнения Подрядчиком (Исполнителем) предписания Заказчика, Заказчик вправе требовать от Подрядчика (Исполнителя) уплаты штрафа в размере 100 000 руб. за каждый случай нарушения.
- В случае выявления факта завышения Подрядчиком (Исполнителем) в представленных документах объемов выполненных работ Заказчик вправе требовать от Подрядчика (Исполнителя) уплаты штрафа в размере 100 % от суммы выявленного завышения за каждый факт нарушения.
- В случае выявления факта завышения Подрядчиком (Исполнителем) в представленных документах стоимости материалов Заказчик вправе требовать от Подрядчика (Исполнителя) уплаты штрафа в размере 100 % от суммы выявленного завышения за каждый факт нарушения.
- В случае выполнения работ (оказания услуг) ненадлежащего качества Заказчик вправе требовать от Подрядчика (Исполнителя) уплаты штрафа в размере 30 000 руб. за каждый факт нарушения».
- В случае остановки (в том числе аварийной) производственного процесса добычи нефти на нефтепромысле по вине Подрядчика (Исполнителя) Заказчик вправе требовать от Подрядчика (Исполнителя) помимо выплаты расходов в виде упущенной выгоды, уплаты штрафа в размере 1 000 000 руб.
- В случае причинения имущественного ущерба Заказчик вправе требовать от Подрядчика (Исполнителя) помимо оплаты суммы причиненного ущерба оплаты стоимости восстановительного ремонта (стоимости утраченного имущества). 
</t>
  </si>
  <si>
    <t>4.3.1. Провоз (пронос, хранение) на территорию производственных объектов любого оружия (огнестрельное, холодное, метательное, пневматическое, газовое, сигнальное), боеприпасов и патронов к ним, основных частей огнестрельного оружия, любых видов взрывчатых веществ, взрывчатых устройств и предметов, с помощью которых можно совершить террористический акт, а также нахождение с ними на территории месторождений  - штраф в размере 50 000 рублей за каждый случай.</t>
  </si>
  <si>
    <t>4.3.3. Распитие и употребление любой алкогольной продукции, алкогольных напитков, наркотических средств, психотропных веществ и их прекурсоров на территории охраняемых объектов, в том числе в общежитии, жилых вагонах, столовых и любых производственных помещениях  - штраф в размере 100 000 рублей за каждый случай.</t>
  </si>
  <si>
    <t>4.3.13. Фиксация фактов, указанных в пунктах 4.3.1.-4.3.13., может осуществляться любым из нижеперечисленных способов: актами, составленными работниками Заказчика и Подрядчика; работниками частных охранных предприятий; письменными объяснениями работников Подрядчика; другими способами. Фиксация фактов, указанных в пунктах 4.3.3., 4.3.4., может осуществляться, помимо указанных выше способов, также медицинским осмотром или освидетельствованием (при наличии возможности и согласии работника Подрядчика). Штрафные санкции считаются начисленными с момента уведомления Стороной другой Стороны об их уплате или с момента вступления в силу решения суда об их взыскании.</t>
  </si>
  <si>
    <t>Срок оплаты за оказанные услуги - в течение "не ранее 90 дней и не позднее 120 дней с момента подписания акта приема-передачи оказанных услуг". Исполнитель обязан предоставить "Заказчику" Акт приема-передачи оказанных услуг, реестр и товарно-транспортные накладные в срок до 03 числа месяца, следующего за отчетным.</t>
  </si>
  <si>
    <t>-В случае повреждения ЛЭП Заказчик вправе требовать от Подрядчика (Исполнителя) помимо оплаты суммы причиненного ущерба, произвести за свой счет в течение 12 часов ремонт поврежденных ЛЭП, а в случае отказа или уклонения от  проведения ремонта ЛЭП,         уплаты штрафа в размере 1 000 000 руб.</t>
  </si>
  <si>
    <t xml:space="preserve">4.2. Подрядная организация обязана, перед началом рабочей смены и допуском работников к работе, и провести освидетельствование (медицинский осмотр) работников на предмет отсутствия алкогольного, наркотического или токсического опьянения. Подрядная организация обязана не допускать к работе (отстранить от работы) работников Подрядной организации (а в случаях привлечения субподрядных организаций и работников Субподрядчика), появившихся на рабочем месте (Объекте) в состоянии алкогольного наркотического или токсического опьянения. 
</t>
  </si>
  <si>
    <t>________________ В.А. Черкашин</t>
  </si>
  <si>
    <t xml:space="preserve">к тендеру "Транспортировка нефтесодержащей жидкости транспортным средством повышенной проходимости </t>
  </si>
  <si>
    <t>Фактическая емкость цистерны определяется сторонами исходя из дорожных условий на момент оказания услуг .</t>
  </si>
  <si>
    <t>январь</t>
  </si>
  <si>
    <t>февраль</t>
  </si>
  <si>
    <t>март</t>
  </si>
  <si>
    <t>апрель</t>
  </si>
  <si>
    <t>август</t>
  </si>
  <si>
    <t>сентябрь</t>
  </si>
  <si>
    <t>октябрь</t>
  </si>
  <si>
    <t>ноябрь</t>
  </si>
  <si>
    <t>декабрь</t>
  </si>
  <si>
    <t>5.1. Необходимо предоставить Коммерческое предложение по Форме 3 Приложения 2 и Калькуляции стоимости транспортировки 1 м3 на 1 км и 1 маш./часа. по каждому маршрутута.</t>
  </si>
  <si>
    <t>Ст-ть 1 м3./км</t>
  </si>
  <si>
    <t>Ст-ть 1 маш./часа</t>
  </si>
  <si>
    <t>ЗГД по транспорту</t>
  </si>
  <si>
    <t>ПНН Орловского месторождения</t>
  </si>
  <si>
    <t>"____"___________________2024 г.</t>
  </si>
  <si>
    <t>"____"___________________2024г.</t>
  </si>
  <si>
    <t>1. Маршруты и объемы перевозок нефтесодержащей жидкости (НСЖ)  транспортным средством повышенной проходимости в 2025 году:</t>
  </si>
  <si>
    <t>для АО "Самараинвестнефть" в  2025 г."</t>
  </si>
  <si>
    <t>транспортное средство повышенной проходимости, объёмом 10 - 17 м3 (автоцистерна)</t>
  </si>
  <si>
    <t>Тарифы перевозки окончательные, не подлежат изменению в течение 2025 года и должны включать все затраты «Исполнителя», в том числе:
- подачу автомобиля к месту оказания услуг, в случае, если автомобиль в нерабочее время базируется не на маршруте перевозки;
- затраты на пробег автомобиля от места разгрузки к месту погрузки при следовании за грузом.
- время нахождения автомобиля на погрузке-разгрузке, в том числе сверхнормативное;
- командировочные, суточные и квартирные водителей и т.д.;
- затраты на оформление разрешений (возмещение ущерба дорогам) на перевозку негабаритного и тяжеловесного груза, в том числе в период временного ограничения движения;
-  затраты на выполнение требований п. 3 настоящего Технического задания;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отдельный расчет, не включенный в тариф платы в счет возмещения вреда, причиняемого автомобильным дорогам общего пользования федерального значения транспортными средствами, имеющими разрешенную максимальную массу свыше 12 тонн (Постановление правительства РФ №504 от 14.06.2013)
- прочее.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</si>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</sst>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3">
    <xf numFmtId="0" fontId="0" fillId="0" borderId="0" xfId="0"/>
    <xf numFmtId="0" fontId="0" fillId="0" borderId="0" xfId="0" applyNumberFormat="1" applyAlignment="1"/>
    <xf numFmtId="0" fontId="2" fillId="0" borderId="0" xfId="0" applyNumberFormat="1" applyFont="1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/>
    <xf numFmtId="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4" fillId="0" borderId="26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wrapTex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3" fontId="1" fillId="0" borderId="3" xfId="0" applyNumberFormat="1" applyFont="1" applyFill="1" applyBorder="1" applyAlignment="1">
      <alignment horizontal="center" vertical="center" shrinkToFit="1"/>
    </xf>
    <xf numFmtId="3" fontId="1" fillId="0" borderId="4" xfId="0" applyNumberFormat="1" applyFont="1" applyFill="1" applyBorder="1" applyAlignment="1">
      <alignment horizontal="center" vertical="center" shrinkToFit="1"/>
    </xf>
    <xf numFmtId="3" fontId="1" fillId="0" borderId="37" xfId="0" applyNumberFormat="1" applyFont="1" applyFill="1" applyBorder="1" applyAlignment="1">
      <alignment horizontal="center" vertical="center" shrinkToFit="1"/>
    </xf>
    <xf numFmtId="3" fontId="1" fillId="0" borderId="7" xfId="0" applyNumberFormat="1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justify"/>
    </xf>
    <xf numFmtId="0" fontId="3" fillId="0" borderId="38" xfId="0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1" fontId="6" fillId="2" borderId="38" xfId="0" applyNumberFormat="1" applyFont="1" applyFill="1" applyBorder="1" applyAlignment="1">
      <alignment horizontal="center" vertical="center"/>
    </xf>
    <xf numFmtId="3" fontId="1" fillId="2" borderId="33" xfId="2" applyNumberFormat="1" applyFont="1" applyFill="1" applyBorder="1" applyAlignment="1">
      <alignment horizontal="center" vertical="center"/>
    </xf>
    <xf numFmtId="0" fontId="1" fillId="0" borderId="26" xfId="0" applyFont="1" applyBorder="1" applyAlignment="1"/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" fontId="6" fillId="2" borderId="41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 shrinkToFit="1"/>
    </xf>
    <xf numFmtId="3" fontId="3" fillId="0" borderId="24" xfId="0" applyNumberFormat="1" applyFont="1" applyFill="1" applyBorder="1" applyAlignment="1">
      <alignment horizontal="center" vertical="center" shrinkToFit="1"/>
    </xf>
    <xf numFmtId="3" fontId="3" fillId="0" borderId="25" xfId="0" applyNumberFormat="1" applyFont="1" applyFill="1" applyBorder="1" applyAlignment="1">
      <alignment horizontal="center" vertical="center" shrinkToFit="1"/>
    </xf>
    <xf numFmtId="3" fontId="3" fillId="0" borderId="39" xfId="0" applyNumberFormat="1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 wrapText="1"/>
    </xf>
    <xf numFmtId="1" fontId="3" fillId="0" borderId="24" xfId="1" applyNumberFormat="1" applyFont="1" applyFill="1" applyBorder="1" applyAlignment="1">
      <alignment horizontal="right" vertical="center"/>
    </xf>
    <xf numFmtId="1" fontId="3" fillId="0" borderId="25" xfId="1" applyNumberFormat="1" applyFont="1" applyFill="1" applyBorder="1" applyAlignment="1">
      <alignment horizontal="right" vertical="center"/>
    </xf>
    <xf numFmtId="1" fontId="3" fillId="0" borderId="32" xfId="1" applyNumberFormat="1" applyFont="1" applyFill="1" applyBorder="1" applyAlignment="1">
      <alignment horizontal="right" vertical="center"/>
    </xf>
    <xf numFmtId="3" fontId="1" fillId="0" borderId="43" xfId="0" applyNumberFormat="1" applyFont="1" applyFill="1" applyBorder="1" applyAlignment="1">
      <alignment horizontal="center" vertical="center" shrinkToFit="1"/>
    </xf>
    <xf numFmtId="3" fontId="1" fillId="0" borderId="44" xfId="0" applyNumberFormat="1" applyFont="1" applyFill="1" applyBorder="1" applyAlignment="1">
      <alignment horizontal="center" vertical="center" shrinkToFit="1"/>
    </xf>
    <xf numFmtId="1" fontId="8" fillId="2" borderId="33" xfId="2" applyNumberFormat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shrinkToFit="1"/>
    </xf>
    <xf numFmtId="3" fontId="1" fillId="3" borderId="2" xfId="0" applyNumberFormat="1" applyFont="1" applyFill="1" applyBorder="1" applyAlignment="1">
      <alignment horizontal="center" vertical="center" shrinkToFit="1"/>
    </xf>
    <xf numFmtId="3" fontId="1" fillId="3" borderId="40" xfId="2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shrinkToFit="1"/>
    </xf>
    <xf numFmtId="3" fontId="1" fillId="3" borderId="42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1" fontId="1" fillId="0" borderId="0" xfId="0" applyNumberFormat="1" applyFont="1" applyFill="1" applyAlignment="1">
      <alignment horizontal="left" vertical="top" wrapText="1"/>
    </xf>
    <xf numFmtId="1" fontId="1" fillId="0" borderId="0" xfId="0" applyNumberFormat="1" applyFont="1" applyFill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justify"/>
    </xf>
    <xf numFmtId="0" fontId="1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justify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0" fontId="1" fillId="0" borderId="1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3" fontId="1" fillId="0" borderId="34" xfId="0" applyNumberFormat="1" applyFont="1" applyFill="1" applyBorder="1" applyAlignment="1">
      <alignment horizontal="center" vertical="center" shrinkToFit="1"/>
    </xf>
    <xf numFmtId="3" fontId="1" fillId="0" borderId="35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</cellXfs>
  <cellStyles count="3">
    <cellStyle name="Обычный" xfId="0" builtinId="0"/>
    <cellStyle name="Обычный_Объемы перевозки нефти" xfId="2" xr:uid="{00000000-0005-0000-0000-000001000000}"/>
    <cellStyle name="Обычный_Объемы перевозки нефти_2-Н Затраты НГДУ-2 на 20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3"/>
  <sheetViews>
    <sheetView tabSelected="1" zoomScale="70" zoomScaleNormal="70" workbookViewId="0">
      <selection activeCell="AB1" sqref="AB1"/>
    </sheetView>
  </sheetViews>
  <sheetFormatPr defaultRowHeight="14.5" x14ac:dyDescent="0.35"/>
  <cols>
    <col min="1" max="1" width="5" customWidth="1"/>
    <col min="3" max="3" width="6.453125" customWidth="1"/>
    <col min="4" max="4" width="21.7265625" customWidth="1"/>
    <col min="5" max="5" width="20.453125" customWidth="1"/>
    <col min="6" max="17" width="5.7265625" customWidth="1"/>
    <col min="18" max="18" width="9" customWidth="1"/>
    <col min="19" max="21" width="11.26953125" customWidth="1"/>
    <col min="25" max="25" width="8.1796875" customWidth="1"/>
    <col min="26" max="26" width="9.453125" customWidth="1"/>
    <col min="27" max="27" width="11.453125" customWidth="1"/>
    <col min="28" max="28" width="47.7265625" customWidth="1"/>
  </cols>
  <sheetData>
    <row r="1" spans="2:29" ht="17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32" t="s">
        <v>91</v>
      </c>
    </row>
    <row r="2" spans="2:29" ht="15.5" x14ac:dyDescent="0.35">
      <c r="B2" s="68" t="s">
        <v>0</v>
      </c>
      <c r="C2" s="68"/>
      <c r="D2" s="68"/>
      <c r="E2" s="6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3" t="s">
        <v>1</v>
      </c>
    </row>
    <row r="3" spans="2:29" ht="15.5" x14ac:dyDescent="0.35">
      <c r="B3" s="69" t="s">
        <v>83</v>
      </c>
      <c r="C3" s="69"/>
      <c r="D3" s="69"/>
      <c r="E3" s="6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3" t="s">
        <v>2</v>
      </c>
    </row>
    <row r="4" spans="2:29" ht="15.5" x14ac:dyDescent="0.35">
      <c r="B4" s="69" t="s">
        <v>3</v>
      </c>
      <c r="C4" s="69"/>
      <c r="D4" s="69"/>
      <c r="E4" s="6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3" t="s">
        <v>3</v>
      </c>
    </row>
    <row r="5" spans="2:29" ht="15.5" x14ac:dyDescent="0.35">
      <c r="B5" s="69" t="s">
        <v>44</v>
      </c>
      <c r="C5" s="69"/>
      <c r="D5" s="69"/>
      <c r="E5" s="6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3" t="s">
        <v>68</v>
      </c>
    </row>
    <row r="6" spans="2:29" ht="15.5" x14ac:dyDescent="0.35">
      <c r="B6" s="70" t="s">
        <v>85</v>
      </c>
      <c r="C6" s="70"/>
      <c r="D6" s="70"/>
      <c r="E6" s="7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3" t="s">
        <v>86</v>
      </c>
    </row>
    <row r="8" spans="2:29" ht="15" x14ac:dyDescent="0.35">
      <c r="B8" s="99" t="s">
        <v>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1"/>
    </row>
    <row r="9" spans="2:29" ht="15" x14ac:dyDescent="0.35">
      <c r="B9" s="100" t="s">
        <v>69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"/>
    </row>
    <row r="10" spans="2:29" ht="15" x14ac:dyDescent="0.35">
      <c r="B10" s="101" t="s">
        <v>88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"/>
    </row>
    <row r="11" spans="2:29" ht="15.5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"/>
    </row>
    <row r="12" spans="2:29" ht="15.5" thickBot="1" x14ac:dyDescent="0.4">
      <c r="B12" s="102" t="s">
        <v>87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03"/>
      <c r="V12" s="103"/>
      <c r="W12" s="103"/>
      <c r="X12" s="103"/>
      <c r="Y12" s="103"/>
      <c r="Z12" s="103"/>
      <c r="AA12" s="103"/>
      <c r="AB12" s="103"/>
      <c r="AC12" s="1"/>
    </row>
    <row r="13" spans="2:29" ht="62.5" thickBot="1" x14ac:dyDescent="0.4">
      <c r="B13" s="104" t="s">
        <v>5</v>
      </c>
      <c r="C13" s="105"/>
      <c r="D13" s="105" t="s">
        <v>6</v>
      </c>
      <c r="E13" s="110" t="s">
        <v>7</v>
      </c>
      <c r="F13" s="113" t="s">
        <v>43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5"/>
      <c r="S13" s="34" t="s">
        <v>8</v>
      </c>
      <c r="T13" s="91" t="s">
        <v>81</v>
      </c>
      <c r="U13" s="91" t="s">
        <v>82</v>
      </c>
      <c r="V13" s="104" t="s">
        <v>9</v>
      </c>
      <c r="W13" s="116"/>
      <c r="X13" s="116"/>
      <c r="Y13" s="117"/>
      <c r="Z13" s="118" t="s">
        <v>10</v>
      </c>
      <c r="AA13" s="121" t="s">
        <v>11</v>
      </c>
      <c r="AB13" s="124" t="s">
        <v>12</v>
      </c>
      <c r="AC13" s="2"/>
    </row>
    <row r="14" spans="2:29" ht="16" thickBot="1" x14ac:dyDescent="0.4">
      <c r="B14" s="106"/>
      <c r="C14" s="107"/>
      <c r="D14" s="107"/>
      <c r="E14" s="111"/>
      <c r="F14" s="106" t="s">
        <v>13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20" t="s">
        <v>14</v>
      </c>
      <c r="S14" s="20" t="s">
        <v>14</v>
      </c>
      <c r="T14" s="92"/>
      <c r="U14" s="92"/>
      <c r="V14" s="128" t="s">
        <v>15</v>
      </c>
      <c r="W14" s="130" t="s">
        <v>16</v>
      </c>
      <c r="X14" s="94" t="s">
        <v>17</v>
      </c>
      <c r="Y14" s="83" t="s">
        <v>18</v>
      </c>
      <c r="Z14" s="119"/>
      <c r="AA14" s="122"/>
      <c r="AB14" s="125"/>
      <c r="AC14" s="2"/>
    </row>
    <row r="15" spans="2:29" ht="132" customHeight="1" thickBot="1" x14ac:dyDescent="0.4">
      <c r="B15" s="108"/>
      <c r="C15" s="109"/>
      <c r="D15" s="109"/>
      <c r="E15" s="112"/>
      <c r="F15" s="41" t="s">
        <v>71</v>
      </c>
      <c r="G15" s="42" t="s">
        <v>72</v>
      </c>
      <c r="H15" s="42" t="s">
        <v>73</v>
      </c>
      <c r="I15" s="42" t="s">
        <v>74</v>
      </c>
      <c r="J15" s="42" t="s">
        <v>19</v>
      </c>
      <c r="K15" s="42" t="s">
        <v>20</v>
      </c>
      <c r="L15" s="42" t="s">
        <v>21</v>
      </c>
      <c r="M15" s="42" t="s">
        <v>75</v>
      </c>
      <c r="N15" s="42" t="s">
        <v>76</v>
      </c>
      <c r="O15" s="42" t="s">
        <v>77</v>
      </c>
      <c r="P15" s="42" t="s">
        <v>78</v>
      </c>
      <c r="Q15" s="43" t="s">
        <v>79</v>
      </c>
      <c r="R15" s="40"/>
      <c r="S15" s="35"/>
      <c r="T15" s="93"/>
      <c r="U15" s="93"/>
      <c r="V15" s="129"/>
      <c r="W15" s="131"/>
      <c r="X15" s="95"/>
      <c r="Y15" s="84"/>
      <c r="Z15" s="120"/>
      <c r="AA15" s="123"/>
      <c r="AB15" s="126"/>
      <c r="AC15" s="2"/>
    </row>
    <row r="16" spans="2:29" ht="30.75" customHeight="1" thickBot="1" x14ac:dyDescent="0.4">
      <c r="B16" s="85"/>
      <c r="C16" s="86"/>
      <c r="D16" s="36" t="str">
        <f>D13</f>
        <v>Пункт налива</v>
      </c>
      <c r="E16" s="19" t="str">
        <f>E13</f>
        <v>Пункт слива</v>
      </c>
      <c r="F16" s="48">
        <v>31</v>
      </c>
      <c r="G16" s="49">
        <v>28</v>
      </c>
      <c r="H16" s="49">
        <v>15</v>
      </c>
      <c r="I16" s="49">
        <v>12</v>
      </c>
      <c r="J16" s="49">
        <v>31</v>
      </c>
      <c r="K16" s="49">
        <v>30</v>
      </c>
      <c r="L16" s="49">
        <v>31</v>
      </c>
      <c r="M16" s="49">
        <v>31</v>
      </c>
      <c r="N16" s="49">
        <v>30</v>
      </c>
      <c r="O16" s="49">
        <v>31</v>
      </c>
      <c r="P16" s="49">
        <v>30</v>
      </c>
      <c r="Q16" s="50">
        <v>31</v>
      </c>
      <c r="R16" s="51" t="s">
        <v>22</v>
      </c>
      <c r="S16" s="51" t="s">
        <v>23</v>
      </c>
      <c r="T16" s="61"/>
      <c r="U16" s="61"/>
      <c r="V16" s="22"/>
      <c r="W16" s="23"/>
      <c r="X16" s="23"/>
      <c r="Y16" s="23"/>
      <c r="Z16" s="23"/>
      <c r="AA16" s="23"/>
      <c r="AB16" s="24"/>
      <c r="AC16" s="2"/>
    </row>
    <row r="17" spans="1:29" ht="16" thickBot="1" x14ac:dyDescent="0.4">
      <c r="B17" s="87">
        <v>1</v>
      </c>
      <c r="C17" s="88"/>
      <c r="D17" s="25">
        <v>2</v>
      </c>
      <c r="E17" s="26">
        <v>3</v>
      </c>
      <c r="F17" s="27">
        <v>4</v>
      </c>
      <c r="G17" s="28">
        <v>5</v>
      </c>
      <c r="H17" s="28">
        <v>6</v>
      </c>
      <c r="I17" s="28">
        <v>7</v>
      </c>
      <c r="J17" s="28">
        <v>8</v>
      </c>
      <c r="K17" s="28">
        <v>9</v>
      </c>
      <c r="L17" s="28">
        <v>10</v>
      </c>
      <c r="M17" s="28">
        <v>11</v>
      </c>
      <c r="N17" s="28">
        <v>12</v>
      </c>
      <c r="O17" s="28">
        <v>13</v>
      </c>
      <c r="P17" s="28">
        <v>14</v>
      </c>
      <c r="Q17" s="57">
        <v>15</v>
      </c>
      <c r="R17" s="58">
        <v>16</v>
      </c>
      <c r="S17" s="58">
        <v>17</v>
      </c>
      <c r="T17" s="64">
        <v>18</v>
      </c>
      <c r="U17" s="62">
        <v>19</v>
      </c>
      <c r="V17" s="27">
        <v>20</v>
      </c>
      <c r="W17" s="28">
        <v>21</v>
      </c>
      <c r="X17" s="28">
        <v>22</v>
      </c>
      <c r="Y17" s="28">
        <v>23</v>
      </c>
      <c r="Z17" s="28">
        <v>24</v>
      </c>
      <c r="AA17" s="28">
        <v>25</v>
      </c>
      <c r="AB17" s="47">
        <v>26</v>
      </c>
      <c r="AC17" s="2"/>
    </row>
    <row r="18" spans="1:29" ht="71.25" customHeight="1" thickBot="1" x14ac:dyDescent="0.4">
      <c r="A18">
        <v>1</v>
      </c>
      <c r="B18" s="89" t="s">
        <v>24</v>
      </c>
      <c r="C18" s="90"/>
      <c r="D18" s="30" t="s">
        <v>42</v>
      </c>
      <c r="E18" s="30" t="s">
        <v>84</v>
      </c>
      <c r="F18" s="38">
        <v>16.7</v>
      </c>
      <c r="G18" s="32">
        <v>16.5</v>
      </c>
      <c r="H18" s="32">
        <v>15</v>
      </c>
      <c r="I18" s="32">
        <v>14</v>
      </c>
      <c r="J18" s="32">
        <v>17</v>
      </c>
      <c r="K18" s="32">
        <v>15.6</v>
      </c>
      <c r="L18" s="32">
        <v>15.5</v>
      </c>
      <c r="M18" s="32">
        <v>15.2</v>
      </c>
      <c r="N18" s="32">
        <v>15.94</v>
      </c>
      <c r="O18" s="32">
        <v>16</v>
      </c>
      <c r="P18" s="32">
        <v>14.6</v>
      </c>
      <c r="Q18" s="46">
        <v>16</v>
      </c>
      <c r="R18" s="59">
        <f>SUM(F18:Q18)*27.58</f>
        <v>5186.1431999999995</v>
      </c>
      <c r="S18" s="39">
        <f>R18*V18</f>
        <v>233376.44399999999</v>
      </c>
      <c r="T18" s="65"/>
      <c r="U18" s="63"/>
      <c r="V18" s="31">
        <v>45</v>
      </c>
      <c r="W18" s="6">
        <v>40</v>
      </c>
      <c r="X18" s="44">
        <v>0</v>
      </c>
      <c r="Y18" s="44">
        <v>5</v>
      </c>
      <c r="Z18" s="44">
        <v>40</v>
      </c>
      <c r="AA18" s="44">
        <v>35</v>
      </c>
      <c r="AB18" s="5" t="s">
        <v>89</v>
      </c>
      <c r="AC18" s="2"/>
    </row>
    <row r="19" spans="1:29" ht="16" thickBot="1" x14ac:dyDescent="0.4">
      <c r="B19" s="96" t="s">
        <v>25</v>
      </c>
      <c r="C19" s="97"/>
      <c r="D19" s="97"/>
      <c r="E19" s="98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60">
        <f>SUM(R18:R18)</f>
        <v>5186.1431999999995</v>
      </c>
      <c r="S19" s="60">
        <f>SUM(S18:S18)</f>
        <v>233376.44399999999</v>
      </c>
      <c r="T19" s="52"/>
      <c r="U19" s="52"/>
      <c r="V19" s="45"/>
      <c r="W19" s="29"/>
      <c r="X19" s="29"/>
      <c r="Y19" s="29"/>
      <c r="Z19" s="29"/>
      <c r="AA19" s="29"/>
      <c r="AB19" s="53"/>
      <c r="AC19" s="2"/>
    </row>
    <row r="20" spans="1:29" ht="15.5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5" x14ac:dyDescent="0.35">
      <c r="B21" s="81" t="s">
        <v>26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2"/>
    </row>
    <row r="22" spans="1:29" ht="15.5" x14ac:dyDescent="0.35">
      <c r="B22" s="81" t="s">
        <v>70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2"/>
    </row>
    <row r="23" spans="1:29" ht="15.5" x14ac:dyDescent="0.35">
      <c r="B23" s="73" t="s">
        <v>27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2"/>
    </row>
    <row r="24" spans="1:29" ht="31.5" customHeight="1" x14ac:dyDescent="0.35">
      <c r="B24" s="82" t="s">
        <v>28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2"/>
    </row>
    <row r="25" spans="1:29" ht="124.5" customHeight="1" x14ac:dyDescent="0.35">
      <c r="B25" s="67" t="s">
        <v>29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2"/>
    </row>
    <row r="26" spans="1:29" ht="33.75" customHeight="1" x14ac:dyDescent="0.35">
      <c r="B26" s="76" t="s">
        <v>30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2"/>
    </row>
    <row r="27" spans="1:29" ht="82.5" customHeight="1" x14ac:dyDescent="0.35">
      <c r="B27" s="67" t="s">
        <v>31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2"/>
    </row>
    <row r="28" spans="1:29" ht="132" customHeight="1" x14ac:dyDescent="0.35">
      <c r="B28" s="67" t="s">
        <v>32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2"/>
    </row>
    <row r="29" spans="1:29" ht="15.5" x14ac:dyDescent="0.35">
      <c r="B29" s="77" t="s">
        <v>33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2"/>
    </row>
    <row r="30" spans="1:29" ht="15.5" x14ac:dyDescent="0.35">
      <c r="B30" s="78" t="s">
        <v>34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2"/>
    </row>
    <row r="31" spans="1:29" ht="15.5" x14ac:dyDescent="0.35">
      <c r="B31" s="78" t="s">
        <v>35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2"/>
    </row>
    <row r="32" spans="1:29" ht="15.5" x14ac:dyDescent="0.35">
      <c r="B32" s="79" t="s">
        <v>36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2"/>
    </row>
    <row r="33" spans="2:29" ht="48" customHeight="1" x14ac:dyDescent="0.35">
      <c r="B33" s="80" t="s">
        <v>37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2"/>
    </row>
    <row r="34" spans="2:29" ht="15.5" x14ac:dyDescent="0.35">
      <c r="B34" s="73" t="s">
        <v>38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</row>
    <row r="35" spans="2:29" ht="33.75" customHeight="1" x14ac:dyDescent="0.35">
      <c r="B35" s="75" t="s">
        <v>47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"/>
    </row>
    <row r="36" spans="2:29" ht="34.5" customHeight="1" x14ac:dyDescent="0.35">
      <c r="B36" s="67" t="s">
        <v>67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8"/>
    </row>
    <row r="37" spans="2:29" ht="15.5" x14ac:dyDescent="0.35">
      <c r="B37" s="66" t="s">
        <v>48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9"/>
    </row>
    <row r="38" spans="2:29" ht="33" customHeight="1" x14ac:dyDescent="0.35">
      <c r="B38" s="75" t="s">
        <v>62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"/>
    </row>
    <row r="39" spans="2:29" ht="15.5" x14ac:dyDescent="0.35">
      <c r="B39" s="66" t="s">
        <v>49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9"/>
    </row>
    <row r="40" spans="2:29" ht="33.75" customHeight="1" x14ac:dyDescent="0.35">
      <c r="B40" s="75" t="s">
        <v>63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"/>
    </row>
    <row r="41" spans="2:29" ht="15.5" x14ac:dyDescent="0.35">
      <c r="B41" s="66" t="s">
        <v>50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9"/>
    </row>
    <row r="42" spans="2:29" ht="15.5" x14ac:dyDescent="0.35">
      <c r="B42" s="66" t="s">
        <v>51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9"/>
    </row>
    <row r="43" spans="2:29" ht="15.5" x14ac:dyDescent="0.35">
      <c r="B43" s="66" t="s">
        <v>52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9"/>
    </row>
    <row r="44" spans="2:29" ht="15.5" x14ac:dyDescent="0.35">
      <c r="B44" s="66" t="s">
        <v>53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9"/>
    </row>
    <row r="45" spans="2:29" ht="15.5" x14ac:dyDescent="0.35">
      <c r="B45" s="66" t="s">
        <v>54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9"/>
    </row>
    <row r="46" spans="2:29" ht="24.75" customHeight="1" x14ac:dyDescent="0.35">
      <c r="B46" s="66" t="s">
        <v>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9"/>
    </row>
    <row r="47" spans="2:29" ht="21.75" customHeight="1" x14ac:dyDescent="0.35">
      <c r="B47" s="74" t="s">
        <v>56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9"/>
    </row>
    <row r="48" spans="2:29" ht="15.5" x14ac:dyDescent="0.35">
      <c r="B48" s="66" t="s">
        <v>57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9"/>
    </row>
    <row r="49" spans="2:29" ht="25.5" customHeight="1" x14ac:dyDescent="0.35">
      <c r="B49" s="9" t="s">
        <v>58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 ht="15.5" x14ac:dyDescent="0.35">
      <c r="B50" s="75" t="s">
        <v>64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"/>
    </row>
    <row r="51" spans="2:29" ht="41.25" customHeight="1" x14ac:dyDescent="0.35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"/>
    </row>
    <row r="52" spans="2:29" ht="81" customHeight="1" x14ac:dyDescent="0.35">
      <c r="B52" s="71" t="s">
        <v>59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37"/>
    </row>
    <row r="53" spans="2:29" ht="143.25" customHeight="1" x14ac:dyDescent="0.35">
      <c r="B53" s="71" t="s">
        <v>60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37"/>
    </row>
    <row r="54" spans="2:29" ht="238.5" customHeight="1" x14ac:dyDescent="0.35">
      <c r="B54" s="67" t="s">
        <v>61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37"/>
    </row>
    <row r="55" spans="2:29" ht="36.75" customHeight="1" x14ac:dyDescent="0.35">
      <c r="B55" s="72" t="s">
        <v>66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21"/>
    </row>
    <row r="56" spans="2:29" ht="15.5" x14ac:dyDescent="0.35">
      <c r="B56" s="73" t="s">
        <v>39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</row>
    <row r="57" spans="2:29" ht="19.5" customHeight="1" x14ac:dyDescent="0.35">
      <c r="B57" s="66" t="s">
        <v>80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</row>
    <row r="58" spans="2:29" ht="165" customHeight="1" x14ac:dyDescent="0.35">
      <c r="B58" s="71" t="s">
        <v>90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37"/>
    </row>
    <row r="59" spans="2:29" ht="15.5" x14ac:dyDescent="0.35">
      <c r="B59" s="66" t="s">
        <v>40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</row>
    <row r="60" spans="2:29" ht="15.5" x14ac:dyDescent="0.35">
      <c r="B60" s="10" t="s">
        <v>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2"/>
    </row>
    <row r="61" spans="2:29" ht="19.5" customHeight="1" x14ac:dyDescent="0.35">
      <c r="B61" s="67" t="s">
        <v>65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8"/>
    </row>
    <row r="62" spans="2:29" ht="15.5" x14ac:dyDescent="0.3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2"/>
    </row>
    <row r="63" spans="2:29" ht="15.5" x14ac:dyDescent="0.35">
      <c r="B63" s="11" t="s">
        <v>45</v>
      </c>
      <c r="C63" s="11"/>
      <c r="D63" s="11"/>
      <c r="E63" s="13" t="s">
        <v>46</v>
      </c>
      <c r="F63" s="13"/>
      <c r="G63" s="14"/>
      <c r="H63" s="15"/>
      <c r="I63" s="16"/>
      <c r="J63" s="17"/>
      <c r="K63" s="16"/>
      <c r="L63" s="18"/>
      <c r="M63" s="1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2"/>
    </row>
  </sheetData>
  <mergeCells count="66">
    <mergeCell ref="B19:E19"/>
    <mergeCell ref="B8:AB8"/>
    <mergeCell ref="B9:AB9"/>
    <mergeCell ref="B10:AB10"/>
    <mergeCell ref="B12:AB12"/>
    <mergeCell ref="B13:C15"/>
    <mergeCell ref="D13:D15"/>
    <mergeCell ref="E13:E15"/>
    <mergeCell ref="F13:R13"/>
    <mergeCell ref="V13:Y13"/>
    <mergeCell ref="Z13:Z15"/>
    <mergeCell ref="AA13:AA15"/>
    <mergeCell ref="AB13:AB15"/>
    <mergeCell ref="F14:Q14"/>
    <mergeCell ref="V14:V15"/>
    <mergeCell ref="W14:W15"/>
    <mergeCell ref="Y14:Y15"/>
    <mergeCell ref="B16:C16"/>
    <mergeCell ref="B17:C17"/>
    <mergeCell ref="B18:C18"/>
    <mergeCell ref="T13:T15"/>
    <mergeCell ref="U13:U15"/>
    <mergeCell ref="X14:X15"/>
    <mergeCell ref="B21:AB21"/>
    <mergeCell ref="B22:AB22"/>
    <mergeCell ref="B23:AB23"/>
    <mergeCell ref="B24:AB24"/>
    <mergeCell ref="B25:AB25"/>
    <mergeCell ref="B26:AB26"/>
    <mergeCell ref="B38:AB38"/>
    <mergeCell ref="B27:AB27"/>
    <mergeCell ref="B28:AB28"/>
    <mergeCell ref="B29:AB29"/>
    <mergeCell ref="B30:AB30"/>
    <mergeCell ref="B31:AB31"/>
    <mergeCell ref="B32:AB32"/>
    <mergeCell ref="B33:AB33"/>
    <mergeCell ref="B34:AC34"/>
    <mergeCell ref="B35:AB35"/>
    <mergeCell ref="B36:AB36"/>
    <mergeCell ref="B37:AB37"/>
    <mergeCell ref="B48:AB48"/>
    <mergeCell ref="B50:AB51"/>
    <mergeCell ref="B52:AB52"/>
    <mergeCell ref="B39:AB39"/>
    <mergeCell ref="B40:AB40"/>
    <mergeCell ref="B41:AB41"/>
    <mergeCell ref="B42:AB42"/>
    <mergeCell ref="B43:AB43"/>
    <mergeCell ref="B44:AB44"/>
    <mergeCell ref="B59:AC59"/>
    <mergeCell ref="B61:AB61"/>
    <mergeCell ref="B2:E2"/>
    <mergeCell ref="B3:E3"/>
    <mergeCell ref="B4:E4"/>
    <mergeCell ref="B5:E5"/>
    <mergeCell ref="B6:E6"/>
    <mergeCell ref="B53:AB53"/>
    <mergeCell ref="B54:AB54"/>
    <mergeCell ref="B55:AB55"/>
    <mergeCell ref="B56:AC56"/>
    <mergeCell ref="B57:AC57"/>
    <mergeCell ref="B58:AB58"/>
    <mergeCell ref="B45:AB45"/>
    <mergeCell ref="B46:AB46"/>
    <mergeCell ref="B47:AB47"/>
  </mergeCells>
  <pageMargins left="0.31496062992125984" right="0.31496062992125984" top="0.35433070866141736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ТЗ-вакуум.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2024-08-23T07:43:32Z</dcterms:modified>
</cp:coreProperties>
</file>